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biandudik\Desktop\"/>
    </mc:Choice>
  </mc:AlternateContent>
  <xr:revisionPtr revIDLastSave="0" documentId="8_{3A4C7DAD-B99A-427E-B39A-1A3F7C58D53C}" xr6:coauthVersionLast="34" xr6:coauthVersionMax="34" xr10:uidLastSave="{00000000-0000-0000-0000-000000000000}"/>
  <bookViews>
    <workbookView xWindow="360" yWindow="300" windowWidth="9135" windowHeight="4755" tabRatio="602" xr2:uid="{00000000-000D-0000-FFFF-FFFF00000000}"/>
  </bookViews>
  <sheets>
    <sheet name="COREOUT" sheetId="3" r:id="rId1"/>
  </sheets>
  <definedNames>
    <definedName name="_xlnm.Print_Area" localSheetId="0">COREOUT!$A$1:$H$61</definedName>
  </definedNames>
  <calcPr calcId="179021" iterate="1" iterateCount="10"/>
</workbook>
</file>

<file path=xl/calcChain.xml><?xml version="1.0" encoding="utf-8"?>
<calcChain xmlns="http://schemas.openxmlformats.org/spreadsheetml/2006/main">
  <c r="H61" i="3" l="1"/>
  <c r="D59" i="3"/>
  <c r="E57" i="3"/>
  <c r="F57" i="3"/>
  <c r="E56" i="3"/>
  <c r="F56" i="3"/>
  <c r="E55" i="3"/>
  <c r="F55" i="3"/>
  <c r="E54" i="3"/>
  <c r="F54" i="3"/>
  <c r="E53" i="3"/>
  <c r="F53" i="3"/>
  <c r="E52" i="3"/>
  <c r="F52" i="3"/>
  <c r="E51" i="3"/>
  <c r="F51" i="3"/>
  <c r="E50" i="3"/>
  <c r="F50" i="3"/>
  <c r="E49" i="3"/>
  <c r="F49" i="3"/>
  <c r="E48" i="3"/>
  <c r="F48" i="3"/>
  <c r="E47" i="3"/>
  <c r="F47" i="3"/>
  <c r="E46" i="3"/>
  <c r="F46" i="3"/>
  <c r="E45" i="3"/>
  <c r="F45" i="3"/>
  <c r="E44" i="3"/>
  <c r="F44" i="3"/>
  <c r="E43" i="3"/>
  <c r="F43" i="3"/>
  <c r="E42" i="3"/>
  <c r="F42" i="3"/>
  <c r="E41" i="3"/>
  <c r="F41" i="3"/>
  <c r="E40" i="3"/>
  <c r="F40" i="3"/>
  <c r="E39" i="3"/>
  <c r="F39" i="3"/>
  <c r="E38" i="3"/>
  <c r="F38" i="3"/>
  <c r="E37" i="3"/>
  <c r="F37" i="3"/>
  <c r="E36" i="3"/>
  <c r="F36" i="3"/>
  <c r="E35" i="3"/>
  <c r="F35" i="3"/>
  <c r="E34" i="3"/>
  <c r="F34" i="3"/>
  <c r="E33" i="3"/>
  <c r="F33" i="3"/>
  <c r="E32" i="3"/>
  <c r="F32" i="3"/>
  <c r="E31" i="3"/>
  <c r="F31" i="3"/>
  <c r="E30" i="3"/>
  <c r="F30" i="3"/>
  <c r="E29" i="3"/>
  <c r="F29" i="3"/>
  <c r="E28" i="3"/>
  <c r="F28" i="3"/>
  <c r="E27" i="3"/>
  <c r="F27" i="3"/>
  <c r="E26" i="3"/>
  <c r="F26" i="3"/>
  <c r="E25" i="3"/>
  <c r="F25" i="3"/>
  <c r="E24" i="3"/>
  <c r="F24" i="3"/>
  <c r="E23" i="3"/>
  <c r="F23" i="3"/>
  <c r="E22" i="3"/>
  <c r="F22" i="3"/>
  <c r="E21" i="3"/>
  <c r="F21" i="3"/>
  <c r="E20" i="3"/>
  <c r="F20" i="3"/>
  <c r="E19" i="3"/>
  <c r="F19" i="3"/>
  <c r="E18" i="3"/>
  <c r="F18" i="3"/>
  <c r="E17" i="3"/>
  <c r="F17" i="3"/>
  <c r="E16" i="3"/>
  <c r="F16" i="3"/>
  <c r="E15" i="3"/>
  <c r="F15" i="3"/>
  <c r="E14" i="3"/>
  <c r="F14" i="3"/>
  <c r="E13" i="3"/>
  <c r="F13" i="3"/>
  <c r="E12" i="3"/>
  <c r="F12" i="3"/>
  <c r="E11" i="3"/>
  <c r="F11" i="3"/>
  <c r="E10" i="3"/>
  <c r="F10" i="3"/>
  <c r="E9" i="3"/>
  <c r="F9" i="3"/>
  <c r="E8" i="3"/>
  <c r="F8" i="3"/>
  <c r="E7" i="3"/>
  <c r="F7" i="3"/>
  <c r="D60" i="3"/>
  <c r="D61" i="3"/>
  <c r="H59" i="3"/>
  <c r="IS61" i="3"/>
  <c r="IK61" i="3"/>
  <c r="IC61" i="3"/>
  <c r="HU61" i="3"/>
  <c r="HM61" i="3"/>
  <c r="HE61" i="3"/>
  <c r="GW61" i="3"/>
  <c r="IU60" i="3"/>
  <c r="IS60" i="3"/>
  <c r="IM60" i="3"/>
  <c r="IS59" i="3"/>
  <c r="IK60" i="3"/>
  <c r="IE60" i="3"/>
  <c r="IK59" i="3"/>
  <c r="IC60" i="3" s="1"/>
  <c r="HW60" i="3"/>
  <c r="IC59" i="3"/>
  <c r="HU60" i="3"/>
  <c r="HO60" i="3"/>
  <c r="HU59" i="3"/>
  <c r="HM60" i="3" s="1"/>
  <c r="HG60" i="3"/>
  <c r="HM59" i="3"/>
  <c r="HE60" i="3"/>
  <c r="GY60" i="3"/>
  <c r="HE59" i="3"/>
  <c r="GW60" i="3"/>
  <c r="GW59" i="3"/>
</calcChain>
</file>

<file path=xl/sharedStrings.xml><?xml version="1.0" encoding="utf-8"?>
<sst xmlns="http://schemas.openxmlformats.org/spreadsheetml/2006/main" count="62" uniqueCount="22">
  <si>
    <t>Core</t>
  </si>
  <si>
    <t>Thickness</t>
  </si>
  <si>
    <t>Yes/No</t>
  </si>
  <si>
    <t>Compute</t>
  </si>
  <si>
    <t>Comments</t>
  </si>
  <si>
    <t>Thick(Inch)</t>
  </si>
  <si>
    <t>CONTRACT NO.</t>
  </si>
  <si>
    <t>CONTRACTOR</t>
  </si>
  <si>
    <t>PERCENT PAY</t>
  </si>
  <si>
    <t>COREOUT AVERAGE THICKNESS</t>
  </si>
  <si>
    <t>COMPUTED AVERAGE THICK</t>
  </si>
  <si>
    <t>CAL.THICKNESS AT 105%</t>
  </si>
  <si>
    <t>LOT NO.</t>
  </si>
  <si>
    <t>PLAN THICKNESS (")</t>
  </si>
  <si>
    <t>LOT LIMITS (STA TO STA)</t>
  </si>
  <si>
    <t>STA</t>
  </si>
  <si>
    <t xml:space="preserve">PAY ITEM No. </t>
  </si>
  <si>
    <t>NUMBER OF CORES</t>
  </si>
  <si>
    <t>COMP. AVERAGE THICK</t>
  </si>
  <si>
    <t>PAY QUANTITY (SY)</t>
  </si>
  <si>
    <t>ADJUSTED QUANTITY (SY)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</si>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</sst>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\+00"/>
    <numFmt numFmtId="166" formatCode="0.00\'\'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ms Rmn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3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/>
    <xf numFmtId="10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0" fontId="5" fillId="0" borderId="0" xfId="0" applyFont="1" applyBorder="1"/>
    <xf numFmtId="0" fontId="5" fillId="0" borderId="0" xfId="0" applyNumberFormat="1" applyFont="1"/>
    <xf numFmtId="2" fontId="5" fillId="0" borderId="0" xfId="0" applyNumberFormat="1" applyFont="1"/>
    <xf numFmtId="0" fontId="5" fillId="0" borderId="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49" fontId="3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/>
    <xf numFmtId="2" fontId="5" fillId="0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center"/>
    </xf>
    <xf numFmtId="165" fontId="5" fillId="0" borderId="22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horizontal="center"/>
    </xf>
    <xf numFmtId="165" fontId="5" fillId="0" borderId="23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/>
    <xf numFmtId="2" fontId="3" fillId="0" borderId="0" xfId="0" applyNumberFormat="1" applyFont="1" applyFill="1" applyBorder="1" applyAlignment="1"/>
    <xf numFmtId="1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5" fillId="0" borderId="27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25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9" fontId="3" fillId="0" borderId="29" xfId="0" applyNumberFormat="1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165" fontId="3" fillId="0" borderId="29" xfId="0" applyNumberFormat="1" applyFont="1" applyBorder="1" applyAlignment="1">
      <alignment horizontal="center" vertical="center" wrapText="1"/>
    </xf>
    <xf numFmtId="165" fontId="5" fillId="0" borderId="30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4"/>
  <sheetViews>
    <sheetView tabSelected="1" view="pageLayout" zoomScaleNormal="100" workbookViewId="0">
      <selection activeCell="D68" sqref="D68"/>
    </sheetView>
  </sheetViews>
  <sheetFormatPr defaultColWidth="9.140625" defaultRowHeight="12.75" x14ac:dyDescent="0.2"/>
  <cols>
    <col min="1" max="1" width="6.7109375" style="39" customWidth="1"/>
    <col min="2" max="2" width="15" style="32" customWidth="1"/>
    <col min="3" max="3" width="11.28515625" style="63" customWidth="1"/>
    <col min="4" max="4" width="12.5703125" style="23" customWidth="1"/>
    <col min="5" max="5" width="12.85546875" style="21" customWidth="1"/>
    <col min="6" max="6" width="12.28515625" style="21" customWidth="1"/>
    <col min="7" max="7" width="15.140625" style="21" customWidth="1"/>
    <col min="8" max="8" width="12.28515625" style="21" customWidth="1"/>
    <col min="9" max="9" width="9.5703125" style="21" hidden="1" customWidth="1"/>
    <col min="10" max="10" width="3" style="21" customWidth="1"/>
    <col min="11" max="11" width="4.5703125" style="21" customWidth="1"/>
    <col min="12" max="12" width="9.140625" style="23"/>
    <col min="13" max="13" width="9.140625" style="22"/>
    <col min="14" max="16384" width="9.140625" style="21"/>
  </cols>
  <sheetData>
    <row r="1" spans="1:15" s="1" customFormat="1" ht="13.5" thickBot="1" x14ac:dyDescent="0.25">
      <c r="A1" s="86" t="s">
        <v>6</v>
      </c>
      <c r="B1" s="87"/>
      <c r="C1" s="66"/>
      <c r="D1" s="12"/>
      <c r="G1" s="9" t="s">
        <v>16</v>
      </c>
      <c r="H1" s="18"/>
      <c r="L1" s="12"/>
      <c r="M1" s="8"/>
    </row>
    <row r="2" spans="1:15" s="1" customFormat="1" ht="13.5" thickTop="1" x14ac:dyDescent="0.2">
      <c r="A2" s="37"/>
      <c r="B2" s="15"/>
      <c r="C2" s="52"/>
      <c r="D2" s="12"/>
      <c r="G2" s="9"/>
      <c r="H2" s="19"/>
      <c r="L2" s="12"/>
      <c r="M2" s="8"/>
    </row>
    <row r="3" spans="1:15" s="1" customFormat="1" ht="13.5" thickBot="1" x14ac:dyDescent="0.25">
      <c r="A3" s="86" t="s">
        <v>7</v>
      </c>
      <c r="B3" s="87"/>
      <c r="C3" s="93"/>
      <c r="D3" s="93"/>
      <c r="G3" s="9" t="s">
        <v>13</v>
      </c>
      <c r="H3" s="10"/>
      <c r="L3" s="12"/>
      <c r="M3" s="8"/>
    </row>
    <row r="4" spans="1:15" s="3" customFormat="1" ht="14.25" thickTop="1" thickBot="1" x14ac:dyDescent="0.25">
      <c r="A4" s="38"/>
      <c r="B4" s="14"/>
      <c r="C4" s="53"/>
      <c r="D4" s="13"/>
      <c r="E4" s="2"/>
      <c r="L4" s="13"/>
      <c r="M4" s="11"/>
    </row>
    <row r="5" spans="1:15" s="1" customFormat="1" ht="13.5" customHeight="1" thickTop="1" x14ac:dyDescent="0.2">
      <c r="A5" s="94" t="s">
        <v>12</v>
      </c>
      <c r="B5" s="96" t="s">
        <v>14</v>
      </c>
      <c r="C5" s="98" t="s">
        <v>15</v>
      </c>
      <c r="D5" s="43" t="s">
        <v>0</v>
      </c>
      <c r="E5" s="4" t="s">
        <v>3</v>
      </c>
      <c r="F5" s="5" t="s">
        <v>3</v>
      </c>
      <c r="G5" s="89" t="s">
        <v>4</v>
      </c>
      <c r="H5" s="90"/>
      <c r="L5" s="12"/>
      <c r="M5" s="8"/>
    </row>
    <row r="6" spans="1:15" s="1" customFormat="1" ht="13.5" thickBot="1" x14ac:dyDescent="0.25">
      <c r="A6" s="95"/>
      <c r="B6" s="97"/>
      <c r="C6" s="99"/>
      <c r="D6" s="44" t="s">
        <v>5</v>
      </c>
      <c r="E6" s="6" t="s">
        <v>1</v>
      </c>
      <c r="F6" s="7" t="s">
        <v>2</v>
      </c>
      <c r="G6" s="91"/>
      <c r="H6" s="92"/>
      <c r="L6" s="12"/>
      <c r="M6" s="8"/>
    </row>
    <row r="7" spans="1:15" ht="13.5" thickTop="1" x14ac:dyDescent="0.2">
      <c r="A7" s="81"/>
      <c r="B7" s="34"/>
      <c r="C7" s="54"/>
      <c r="D7" s="20"/>
      <c r="E7" s="20" t="str">
        <f t="shared" ref="E7:E38" si="0">IF(C7&gt;0,IF(D7&gt;$H$3+0.5,$H$3+0.5,D7),"")</f>
        <v/>
      </c>
      <c r="F7" s="20" t="str">
        <f t="shared" ref="F7:F38" si="1">IF(D7&gt;0,IF(E7&gt;=$H$3-0.501,"Y","N"),"")</f>
        <v/>
      </c>
      <c r="G7" s="79"/>
      <c r="H7" s="80"/>
      <c r="J7" s="22"/>
      <c r="K7" s="22"/>
      <c r="O7" s="73"/>
    </row>
    <row r="8" spans="1:15" x14ac:dyDescent="0.2">
      <c r="A8" s="82"/>
      <c r="B8" s="35" t="s">
        <v>21</v>
      </c>
      <c r="C8" s="55"/>
      <c r="D8" s="24"/>
      <c r="E8" s="24" t="str">
        <f t="shared" si="0"/>
        <v/>
      </c>
      <c r="F8" s="24" t="str">
        <f t="shared" si="1"/>
        <v/>
      </c>
      <c r="G8" s="77"/>
      <c r="H8" s="78"/>
      <c r="J8" s="22"/>
      <c r="K8" s="22"/>
    </row>
    <row r="9" spans="1:15" ht="13.5" thickBot="1" x14ac:dyDescent="0.25">
      <c r="A9" s="83"/>
      <c r="B9" s="35"/>
      <c r="C9" s="55"/>
      <c r="D9" s="27"/>
      <c r="E9" s="25" t="str">
        <f t="shared" si="0"/>
        <v/>
      </c>
      <c r="F9" s="25" t="str">
        <f t="shared" si="1"/>
        <v/>
      </c>
      <c r="G9" s="84"/>
      <c r="H9" s="85"/>
      <c r="J9" s="22"/>
      <c r="K9" s="22"/>
    </row>
    <row r="10" spans="1:15" ht="13.9" customHeight="1" thickTop="1" x14ac:dyDescent="0.2">
      <c r="A10" s="81"/>
      <c r="B10" s="34"/>
      <c r="C10" s="56"/>
      <c r="D10" s="45"/>
      <c r="E10" s="20" t="str">
        <f t="shared" si="0"/>
        <v/>
      </c>
      <c r="F10" s="20" t="str">
        <f t="shared" si="1"/>
        <v/>
      </c>
      <c r="G10" s="79"/>
      <c r="H10" s="80"/>
      <c r="J10" s="22"/>
      <c r="K10" s="22"/>
    </row>
    <row r="11" spans="1:15" x14ac:dyDescent="0.2">
      <c r="A11" s="82"/>
      <c r="B11" s="35" t="s">
        <v>21</v>
      </c>
      <c r="C11" s="64"/>
      <c r="D11" s="46"/>
      <c r="E11" s="24" t="str">
        <f t="shared" si="0"/>
        <v/>
      </c>
      <c r="F11" s="24" t="str">
        <f t="shared" si="1"/>
        <v/>
      </c>
      <c r="G11" s="77"/>
      <c r="H11" s="78"/>
      <c r="J11" s="22"/>
      <c r="K11" s="22"/>
    </row>
    <row r="12" spans="1:15" ht="13.5" thickBot="1" x14ac:dyDescent="0.25">
      <c r="A12" s="83"/>
      <c r="B12" s="36"/>
      <c r="C12" s="65"/>
      <c r="D12" s="47"/>
      <c r="E12" s="25" t="str">
        <f t="shared" si="0"/>
        <v/>
      </c>
      <c r="F12" s="25" t="str">
        <f t="shared" si="1"/>
        <v/>
      </c>
      <c r="G12" s="84"/>
      <c r="H12" s="85"/>
      <c r="J12" s="22"/>
      <c r="K12" s="22"/>
    </row>
    <row r="13" spans="1:15" ht="13.9" customHeight="1" thickTop="1" x14ac:dyDescent="0.2">
      <c r="A13" s="81"/>
      <c r="B13" s="34"/>
      <c r="C13" s="57"/>
      <c r="D13" s="26"/>
      <c r="E13" s="20" t="str">
        <f t="shared" si="0"/>
        <v/>
      </c>
      <c r="F13" s="20" t="str">
        <f t="shared" si="1"/>
        <v/>
      </c>
      <c r="G13" s="79"/>
      <c r="H13" s="80"/>
      <c r="J13" s="22"/>
      <c r="K13" s="22"/>
    </row>
    <row r="14" spans="1:15" x14ac:dyDescent="0.2">
      <c r="A14" s="82"/>
      <c r="B14" s="35" t="s">
        <v>21</v>
      </c>
      <c r="C14" s="55"/>
      <c r="D14" s="24"/>
      <c r="E14" s="24" t="str">
        <f t="shared" si="0"/>
        <v/>
      </c>
      <c r="F14" s="24" t="str">
        <f t="shared" si="1"/>
        <v/>
      </c>
      <c r="G14" s="77"/>
      <c r="H14" s="78"/>
      <c r="J14" s="22"/>
      <c r="K14" s="22"/>
    </row>
    <row r="15" spans="1:15" ht="13.5" thickBot="1" x14ac:dyDescent="0.25">
      <c r="A15" s="83"/>
      <c r="B15" s="36"/>
      <c r="C15" s="58"/>
      <c r="D15" s="25"/>
      <c r="E15" s="25" t="str">
        <f t="shared" si="0"/>
        <v/>
      </c>
      <c r="F15" s="25" t="str">
        <f t="shared" si="1"/>
        <v/>
      </c>
      <c r="G15" s="84"/>
      <c r="H15" s="85"/>
      <c r="J15" s="22"/>
      <c r="K15" s="22"/>
    </row>
    <row r="16" spans="1:15" ht="13.5" thickTop="1" x14ac:dyDescent="0.2">
      <c r="A16" s="81"/>
      <c r="B16" s="34"/>
      <c r="C16" s="54"/>
      <c r="D16" s="20"/>
      <c r="E16" s="20" t="str">
        <f t="shared" si="0"/>
        <v/>
      </c>
      <c r="F16" s="20" t="str">
        <f t="shared" si="1"/>
        <v/>
      </c>
      <c r="G16" s="79"/>
      <c r="H16" s="80"/>
      <c r="J16" s="22"/>
      <c r="K16" s="22"/>
    </row>
    <row r="17" spans="1:11" x14ac:dyDescent="0.2">
      <c r="A17" s="82"/>
      <c r="B17" s="35" t="s">
        <v>21</v>
      </c>
      <c r="C17" s="55"/>
      <c r="D17" s="24"/>
      <c r="E17" s="24" t="str">
        <f t="shared" si="0"/>
        <v/>
      </c>
      <c r="F17" s="24" t="str">
        <f t="shared" si="1"/>
        <v/>
      </c>
      <c r="G17" s="77"/>
      <c r="H17" s="78"/>
      <c r="J17" s="22"/>
      <c r="K17" s="22"/>
    </row>
    <row r="18" spans="1:11" ht="13.5" thickBot="1" x14ac:dyDescent="0.25">
      <c r="A18" s="83"/>
      <c r="B18" s="36"/>
      <c r="C18" s="58"/>
      <c r="D18" s="25"/>
      <c r="E18" s="25" t="str">
        <f t="shared" si="0"/>
        <v/>
      </c>
      <c r="F18" s="25" t="str">
        <f t="shared" si="1"/>
        <v/>
      </c>
      <c r="G18" s="84"/>
      <c r="H18" s="85"/>
      <c r="J18" s="22"/>
      <c r="K18" s="22"/>
    </row>
    <row r="19" spans="1:11" ht="13.5" thickTop="1" x14ac:dyDescent="0.2">
      <c r="A19" s="81"/>
      <c r="B19" s="34"/>
      <c r="C19" s="54"/>
      <c r="D19" s="20"/>
      <c r="E19" s="20" t="str">
        <f t="shared" si="0"/>
        <v/>
      </c>
      <c r="F19" s="20" t="str">
        <f t="shared" si="1"/>
        <v/>
      </c>
      <c r="G19" s="79"/>
      <c r="H19" s="80"/>
      <c r="J19" s="22"/>
      <c r="K19" s="22"/>
    </row>
    <row r="20" spans="1:11" x14ac:dyDescent="0.2">
      <c r="A20" s="82"/>
      <c r="B20" s="35" t="s">
        <v>21</v>
      </c>
      <c r="C20" s="55"/>
      <c r="D20" s="24"/>
      <c r="E20" s="24" t="str">
        <f t="shared" si="0"/>
        <v/>
      </c>
      <c r="F20" s="24" t="str">
        <f t="shared" si="1"/>
        <v/>
      </c>
      <c r="G20" s="77"/>
      <c r="H20" s="78"/>
      <c r="J20" s="22"/>
      <c r="K20" s="22"/>
    </row>
    <row r="21" spans="1:11" ht="13.5" thickBot="1" x14ac:dyDescent="0.25">
      <c r="A21" s="83"/>
      <c r="B21" s="36"/>
      <c r="C21" s="58"/>
      <c r="D21" s="25"/>
      <c r="E21" s="25" t="str">
        <f t="shared" si="0"/>
        <v/>
      </c>
      <c r="F21" s="25" t="str">
        <f t="shared" si="1"/>
        <v/>
      </c>
      <c r="G21" s="84"/>
      <c r="H21" s="85"/>
      <c r="J21" s="22"/>
      <c r="K21" s="22"/>
    </row>
    <row r="22" spans="1:11" ht="13.5" thickTop="1" x14ac:dyDescent="0.2">
      <c r="A22" s="81"/>
      <c r="B22" s="34"/>
      <c r="C22" s="54"/>
      <c r="D22" s="20"/>
      <c r="E22" s="20" t="str">
        <f t="shared" si="0"/>
        <v/>
      </c>
      <c r="F22" s="20" t="str">
        <f t="shared" si="1"/>
        <v/>
      </c>
      <c r="G22" s="79"/>
      <c r="H22" s="80"/>
      <c r="J22" s="22"/>
      <c r="K22" s="22"/>
    </row>
    <row r="23" spans="1:11" x14ac:dyDescent="0.2">
      <c r="A23" s="82"/>
      <c r="B23" s="35" t="s">
        <v>21</v>
      </c>
      <c r="C23" s="55"/>
      <c r="D23" s="24"/>
      <c r="E23" s="24" t="str">
        <f t="shared" si="0"/>
        <v/>
      </c>
      <c r="F23" s="24" t="str">
        <f t="shared" si="1"/>
        <v/>
      </c>
      <c r="G23" s="77"/>
      <c r="H23" s="78"/>
      <c r="J23" s="22"/>
      <c r="K23" s="22"/>
    </row>
    <row r="24" spans="1:11" ht="13.5" thickBot="1" x14ac:dyDescent="0.25">
      <c r="A24" s="83"/>
      <c r="B24" s="36"/>
      <c r="C24" s="58"/>
      <c r="D24" s="25"/>
      <c r="E24" s="25" t="str">
        <f t="shared" si="0"/>
        <v/>
      </c>
      <c r="F24" s="25" t="str">
        <f t="shared" si="1"/>
        <v/>
      </c>
      <c r="G24" s="84"/>
      <c r="H24" s="85"/>
      <c r="J24" s="22"/>
      <c r="K24" s="22"/>
    </row>
    <row r="25" spans="1:11" ht="13.5" thickTop="1" x14ac:dyDescent="0.2">
      <c r="A25" s="81"/>
      <c r="B25" s="34"/>
      <c r="C25" s="54"/>
      <c r="D25" s="20"/>
      <c r="E25" s="20" t="str">
        <f t="shared" si="0"/>
        <v/>
      </c>
      <c r="F25" s="20" t="str">
        <f t="shared" si="1"/>
        <v/>
      </c>
      <c r="G25" s="79"/>
      <c r="H25" s="80"/>
      <c r="J25" s="22"/>
      <c r="K25" s="22"/>
    </row>
    <row r="26" spans="1:11" x14ac:dyDescent="0.2">
      <c r="A26" s="82"/>
      <c r="B26" s="35" t="s">
        <v>21</v>
      </c>
      <c r="C26" s="55"/>
      <c r="D26" s="24"/>
      <c r="E26" s="24" t="str">
        <f t="shared" si="0"/>
        <v/>
      </c>
      <c r="F26" s="24" t="str">
        <f t="shared" si="1"/>
        <v/>
      </c>
      <c r="G26" s="77"/>
      <c r="H26" s="78"/>
      <c r="J26" s="22"/>
      <c r="K26" s="22"/>
    </row>
    <row r="27" spans="1:11" ht="13.5" thickBot="1" x14ac:dyDescent="0.25">
      <c r="A27" s="83"/>
      <c r="B27" s="36"/>
      <c r="C27" s="58"/>
      <c r="D27" s="25"/>
      <c r="E27" s="25" t="str">
        <f t="shared" si="0"/>
        <v/>
      </c>
      <c r="F27" s="25" t="str">
        <f t="shared" si="1"/>
        <v/>
      </c>
      <c r="G27" s="84"/>
      <c r="H27" s="85"/>
      <c r="J27" s="22"/>
      <c r="K27" s="22"/>
    </row>
    <row r="28" spans="1:11" ht="13.5" thickTop="1" x14ac:dyDescent="0.2">
      <c r="A28" s="81"/>
      <c r="B28" s="35"/>
      <c r="C28" s="54"/>
      <c r="D28" s="20"/>
      <c r="E28" s="20" t="str">
        <f t="shared" si="0"/>
        <v/>
      </c>
      <c r="F28" s="20" t="str">
        <f t="shared" si="1"/>
        <v/>
      </c>
      <c r="G28" s="79"/>
      <c r="H28" s="80"/>
      <c r="J28" s="22"/>
      <c r="K28" s="22"/>
    </row>
    <row r="29" spans="1:11" x14ac:dyDescent="0.2">
      <c r="A29" s="82"/>
      <c r="B29" s="35" t="s">
        <v>21</v>
      </c>
      <c r="C29" s="55"/>
      <c r="D29" s="24"/>
      <c r="E29" s="24" t="str">
        <f t="shared" si="0"/>
        <v/>
      </c>
      <c r="F29" s="24" t="str">
        <f t="shared" si="1"/>
        <v/>
      </c>
      <c r="G29" s="77"/>
      <c r="H29" s="78"/>
      <c r="J29" s="22"/>
      <c r="K29" s="22"/>
    </row>
    <row r="30" spans="1:11" ht="13.5" thickBot="1" x14ac:dyDescent="0.25">
      <c r="A30" s="83"/>
      <c r="B30" s="36"/>
      <c r="C30" s="58"/>
      <c r="D30" s="25"/>
      <c r="E30" s="25" t="str">
        <f t="shared" si="0"/>
        <v/>
      </c>
      <c r="F30" s="25" t="str">
        <f t="shared" si="1"/>
        <v/>
      </c>
      <c r="G30" s="84"/>
      <c r="H30" s="85"/>
      <c r="J30" s="22"/>
      <c r="K30" s="22"/>
    </row>
    <row r="31" spans="1:11" ht="13.5" thickTop="1" x14ac:dyDescent="0.2">
      <c r="A31" s="100"/>
      <c r="B31" s="35"/>
      <c r="C31" s="61"/>
      <c r="D31" s="20"/>
      <c r="E31" s="26" t="str">
        <f t="shared" si="0"/>
        <v/>
      </c>
      <c r="F31" s="20" t="str">
        <f t="shared" si="1"/>
        <v/>
      </c>
      <c r="G31" s="50"/>
      <c r="H31" s="51"/>
      <c r="J31" s="22"/>
      <c r="K31" s="22"/>
    </row>
    <row r="32" spans="1:11" x14ac:dyDescent="0.2">
      <c r="A32" s="82"/>
      <c r="B32" s="35" t="s">
        <v>21</v>
      </c>
      <c r="C32" s="55"/>
      <c r="D32" s="24"/>
      <c r="E32" s="24" t="str">
        <f t="shared" si="0"/>
        <v/>
      </c>
      <c r="F32" s="24" t="str">
        <f t="shared" si="1"/>
        <v/>
      </c>
      <c r="G32" s="77"/>
      <c r="H32" s="78"/>
      <c r="J32" s="22"/>
      <c r="K32" s="22"/>
    </row>
    <row r="33" spans="1:11" ht="13.5" thickBot="1" x14ac:dyDescent="0.25">
      <c r="A33" s="83"/>
      <c r="B33" s="36"/>
      <c r="C33" s="58"/>
      <c r="D33" s="25"/>
      <c r="E33" s="25" t="str">
        <f t="shared" si="0"/>
        <v/>
      </c>
      <c r="F33" s="25" t="str">
        <f t="shared" si="1"/>
        <v/>
      </c>
      <c r="G33" s="84"/>
      <c r="H33" s="85"/>
      <c r="J33" s="22"/>
      <c r="K33" s="22"/>
    </row>
    <row r="34" spans="1:11" ht="13.5" thickTop="1" x14ac:dyDescent="0.2">
      <c r="A34" s="81"/>
      <c r="B34" s="34"/>
      <c r="C34" s="54"/>
      <c r="D34" s="20"/>
      <c r="E34" s="20" t="str">
        <f t="shared" si="0"/>
        <v/>
      </c>
      <c r="F34" s="20" t="str">
        <f t="shared" si="1"/>
        <v/>
      </c>
      <c r="G34" s="79"/>
      <c r="H34" s="80"/>
      <c r="J34" s="22"/>
      <c r="K34" s="22"/>
    </row>
    <row r="35" spans="1:11" x14ac:dyDescent="0.2">
      <c r="A35" s="82"/>
      <c r="B35" s="35" t="s">
        <v>21</v>
      </c>
      <c r="C35" s="55"/>
      <c r="D35" s="24"/>
      <c r="E35" s="24" t="str">
        <f t="shared" si="0"/>
        <v/>
      </c>
      <c r="F35" s="24" t="str">
        <f t="shared" si="1"/>
        <v/>
      </c>
      <c r="G35" s="77"/>
      <c r="H35" s="78"/>
      <c r="J35" s="22"/>
      <c r="K35" s="22"/>
    </row>
    <row r="36" spans="1:11" ht="13.5" thickBot="1" x14ac:dyDescent="0.25">
      <c r="A36" s="83"/>
      <c r="B36" s="36"/>
      <c r="C36" s="58"/>
      <c r="D36" s="25"/>
      <c r="E36" s="25" t="str">
        <f t="shared" si="0"/>
        <v/>
      </c>
      <c r="F36" s="25" t="str">
        <f t="shared" si="1"/>
        <v/>
      </c>
      <c r="G36" s="84"/>
      <c r="H36" s="85"/>
      <c r="J36" s="22"/>
      <c r="K36" s="22"/>
    </row>
    <row r="37" spans="1:11" ht="13.5" thickTop="1" x14ac:dyDescent="0.2">
      <c r="A37" s="81"/>
      <c r="B37" s="34"/>
      <c r="C37" s="59"/>
      <c r="D37" s="20"/>
      <c r="E37" s="20" t="str">
        <f t="shared" si="0"/>
        <v/>
      </c>
      <c r="F37" s="20" t="str">
        <f t="shared" si="1"/>
        <v/>
      </c>
      <c r="G37" s="79"/>
      <c r="H37" s="80"/>
      <c r="J37" s="22"/>
      <c r="K37" s="22"/>
    </row>
    <row r="38" spans="1:11" x14ac:dyDescent="0.2">
      <c r="A38" s="88"/>
      <c r="B38" s="35" t="s">
        <v>21</v>
      </c>
      <c r="C38" s="60"/>
      <c r="D38" s="42"/>
      <c r="E38" s="42" t="str">
        <f t="shared" si="0"/>
        <v/>
      </c>
      <c r="F38" s="24" t="str">
        <f t="shared" si="1"/>
        <v/>
      </c>
      <c r="G38" s="40"/>
      <c r="H38" s="41"/>
      <c r="J38" s="22"/>
      <c r="K38" s="22"/>
    </row>
    <row r="39" spans="1:11" ht="13.5" thickBot="1" x14ac:dyDescent="0.25">
      <c r="A39" s="83"/>
      <c r="B39" s="36"/>
      <c r="C39" s="62"/>
      <c r="D39" s="25"/>
      <c r="E39" s="25" t="str">
        <f>IF(C39&gt;0,IF(D39&gt;$H$3+0.5,$H$3+0.5,D39),"")</f>
        <v/>
      </c>
      <c r="F39" s="25" t="str">
        <f t="shared" ref="F39:F57" si="2">IF(D39&gt;0,IF(E39&gt;=$H$3-0.501,"Y","N"),"")</f>
        <v/>
      </c>
      <c r="G39" s="84"/>
      <c r="H39" s="85"/>
      <c r="J39" s="22"/>
      <c r="K39" s="22"/>
    </row>
    <row r="40" spans="1:11" ht="13.5" thickTop="1" x14ac:dyDescent="0.2">
      <c r="A40" s="81"/>
      <c r="B40" s="34"/>
      <c r="C40" s="54"/>
      <c r="D40" s="20"/>
      <c r="E40" s="20" t="str">
        <f>IF(C40&gt;0,IF(D40&gt;$H$3+0.5,$H$3+0.5,D40),"")</f>
        <v/>
      </c>
      <c r="F40" s="20" t="str">
        <f t="shared" si="2"/>
        <v/>
      </c>
      <c r="G40" s="79"/>
      <c r="H40" s="80"/>
      <c r="J40" s="22"/>
      <c r="K40" s="22"/>
    </row>
    <row r="41" spans="1:11" x14ac:dyDescent="0.2">
      <c r="A41" s="82"/>
      <c r="B41" s="35" t="s">
        <v>21</v>
      </c>
      <c r="C41" s="55"/>
      <c r="D41" s="27"/>
      <c r="E41" s="27" t="str">
        <f>IF(C41&gt;0,IF(D41&gt;$H$3+0.5,$H$3+0.5,D41),"")</f>
        <v/>
      </c>
      <c r="F41" s="24" t="str">
        <f t="shared" si="2"/>
        <v/>
      </c>
      <c r="G41" s="48"/>
      <c r="H41" s="49"/>
      <c r="J41" s="22"/>
      <c r="K41" s="22"/>
    </row>
    <row r="42" spans="1:11" ht="13.5" thickBot="1" x14ac:dyDescent="0.25">
      <c r="A42" s="83"/>
      <c r="B42" s="36"/>
      <c r="C42" s="62"/>
      <c r="D42" s="25"/>
      <c r="E42" s="25" t="str">
        <f t="shared" ref="E42:E57" si="3">IF(C42&gt;0,IF(D42&gt;$H$3+0.5,$H$3+0.5,D42),"")</f>
        <v/>
      </c>
      <c r="F42" s="25" t="str">
        <f t="shared" si="2"/>
        <v/>
      </c>
      <c r="G42" s="84"/>
      <c r="H42" s="85"/>
      <c r="J42" s="22"/>
      <c r="K42" s="22"/>
    </row>
    <row r="43" spans="1:11" ht="13.5" thickTop="1" x14ac:dyDescent="0.2">
      <c r="A43" s="81"/>
      <c r="B43" s="34"/>
      <c r="C43" s="54"/>
      <c r="D43" s="20"/>
      <c r="E43" s="20" t="str">
        <f t="shared" si="3"/>
        <v/>
      </c>
      <c r="F43" s="20" t="str">
        <f t="shared" si="2"/>
        <v/>
      </c>
      <c r="G43" s="79"/>
      <c r="H43" s="80"/>
      <c r="J43" s="22"/>
      <c r="K43" s="22"/>
    </row>
    <row r="44" spans="1:11" x14ac:dyDescent="0.2">
      <c r="A44" s="82"/>
      <c r="B44" s="35" t="s">
        <v>21</v>
      </c>
      <c r="C44" s="55"/>
      <c r="D44" s="24"/>
      <c r="E44" s="24" t="str">
        <f t="shared" si="3"/>
        <v/>
      </c>
      <c r="F44" s="24" t="str">
        <f t="shared" si="2"/>
        <v/>
      </c>
      <c r="G44" s="77"/>
      <c r="H44" s="78"/>
      <c r="J44" s="22"/>
      <c r="K44" s="22"/>
    </row>
    <row r="45" spans="1:11" ht="13.5" thickBot="1" x14ac:dyDescent="0.25">
      <c r="A45" s="83"/>
      <c r="B45" s="36"/>
      <c r="C45" s="58"/>
      <c r="D45" s="25"/>
      <c r="E45" s="25" t="str">
        <f t="shared" si="3"/>
        <v/>
      </c>
      <c r="F45" s="25" t="str">
        <f t="shared" si="2"/>
        <v/>
      </c>
      <c r="G45" s="84"/>
      <c r="H45" s="85"/>
      <c r="J45" s="22"/>
      <c r="K45" s="22"/>
    </row>
    <row r="46" spans="1:11" ht="13.5" thickTop="1" x14ac:dyDescent="0.2">
      <c r="A46" s="81"/>
      <c r="B46" s="34"/>
      <c r="C46" s="54"/>
      <c r="D46" s="20"/>
      <c r="E46" s="20" t="str">
        <f t="shared" si="3"/>
        <v/>
      </c>
      <c r="F46" s="20" t="str">
        <f t="shared" si="2"/>
        <v/>
      </c>
      <c r="G46" s="79"/>
      <c r="H46" s="80"/>
      <c r="J46" s="22"/>
      <c r="K46" s="22"/>
    </row>
    <row r="47" spans="1:11" x14ac:dyDescent="0.2">
      <c r="A47" s="82"/>
      <c r="B47" s="35" t="s">
        <v>21</v>
      </c>
      <c r="C47" s="55"/>
      <c r="D47" s="24"/>
      <c r="E47" s="24" t="str">
        <f t="shared" si="3"/>
        <v/>
      </c>
      <c r="F47" s="24" t="str">
        <f t="shared" si="2"/>
        <v/>
      </c>
      <c r="G47" s="77"/>
      <c r="H47" s="78"/>
      <c r="J47" s="22"/>
      <c r="K47" s="22"/>
    </row>
    <row r="48" spans="1:11" ht="13.5" thickBot="1" x14ac:dyDescent="0.25">
      <c r="A48" s="83"/>
      <c r="B48" s="36"/>
      <c r="C48" s="58"/>
      <c r="D48" s="25"/>
      <c r="E48" s="25" t="str">
        <f t="shared" si="3"/>
        <v/>
      </c>
      <c r="F48" s="25" t="str">
        <f t="shared" si="2"/>
        <v/>
      </c>
      <c r="G48" s="84"/>
      <c r="H48" s="85"/>
      <c r="J48" s="22"/>
      <c r="K48" s="22"/>
    </row>
    <row r="49" spans="1:256" ht="13.5" thickTop="1" x14ac:dyDescent="0.2">
      <c r="A49" s="81"/>
      <c r="B49" s="34"/>
      <c r="C49" s="54"/>
      <c r="D49" s="20"/>
      <c r="E49" s="20" t="str">
        <f t="shared" si="3"/>
        <v/>
      </c>
      <c r="F49" s="20" t="str">
        <f t="shared" si="2"/>
        <v/>
      </c>
      <c r="G49" s="79"/>
      <c r="H49" s="80"/>
      <c r="J49" s="22"/>
      <c r="K49" s="22"/>
    </row>
    <row r="50" spans="1:256" x14ac:dyDescent="0.2">
      <c r="A50" s="82"/>
      <c r="B50" s="35" t="s">
        <v>21</v>
      </c>
      <c r="C50" s="55"/>
      <c r="D50" s="24"/>
      <c r="E50" s="24" t="str">
        <f t="shared" si="3"/>
        <v/>
      </c>
      <c r="F50" s="24" t="str">
        <f t="shared" si="2"/>
        <v/>
      </c>
      <c r="G50" s="77"/>
      <c r="H50" s="78"/>
      <c r="J50" s="22"/>
      <c r="K50" s="22"/>
    </row>
    <row r="51" spans="1:256" ht="13.5" thickBot="1" x14ac:dyDescent="0.25">
      <c r="A51" s="83"/>
      <c r="B51" s="36"/>
      <c r="C51" s="58"/>
      <c r="D51" s="25"/>
      <c r="E51" s="25" t="str">
        <f t="shared" si="3"/>
        <v/>
      </c>
      <c r="F51" s="25" t="str">
        <f t="shared" si="2"/>
        <v/>
      </c>
      <c r="G51" s="84"/>
      <c r="H51" s="85"/>
      <c r="J51" s="22"/>
      <c r="K51" s="22"/>
    </row>
    <row r="52" spans="1:256" ht="13.5" thickTop="1" x14ac:dyDescent="0.2">
      <c r="A52" s="81"/>
      <c r="B52" s="34"/>
      <c r="C52" s="54"/>
      <c r="D52" s="20"/>
      <c r="E52" s="20" t="str">
        <f t="shared" si="3"/>
        <v/>
      </c>
      <c r="F52" s="20" t="str">
        <f t="shared" si="2"/>
        <v/>
      </c>
      <c r="G52" s="79"/>
      <c r="H52" s="80"/>
      <c r="J52" s="22"/>
      <c r="K52" s="22"/>
    </row>
    <row r="53" spans="1:256" x14ac:dyDescent="0.2">
      <c r="A53" s="82"/>
      <c r="B53" s="35" t="s">
        <v>21</v>
      </c>
      <c r="C53" s="55"/>
      <c r="D53" s="24"/>
      <c r="E53" s="24" t="str">
        <f t="shared" si="3"/>
        <v/>
      </c>
      <c r="F53" s="24" t="str">
        <f t="shared" si="2"/>
        <v/>
      </c>
      <c r="G53" s="77"/>
      <c r="H53" s="78"/>
      <c r="J53" s="22"/>
      <c r="K53" s="22"/>
    </row>
    <row r="54" spans="1:256" ht="13.5" thickBot="1" x14ac:dyDescent="0.25">
      <c r="A54" s="83"/>
      <c r="B54" s="36"/>
      <c r="C54" s="58"/>
      <c r="D54" s="25"/>
      <c r="E54" s="25" t="str">
        <f t="shared" si="3"/>
        <v/>
      </c>
      <c r="F54" s="25" t="str">
        <f t="shared" si="2"/>
        <v/>
      </c>
      <c r="G54" s="84"/>
      <c r="H54" s="85"/>
      <c r="J54" s="22"/>
      <c r="K54" s="22"/>
    </row>
    <row r="55" spans="1:256" ht="13.5" thickTop="1" x14ac:dyDescent="0.2">
      <c r="A55" s="81"/>
      <c r="B55" s="34"/>
      <c r="C55" s="54"/>
      <c r="D55" s="20"/>
      <c r="E55" s="20" t="str">
        <f t="shared" si="3"/>
        <v/>
      </c>
      <c r="F55" s="20" t="str">
        <f t="shared" si="2"/>
        <v/>
      </c>
      <c r="G55" s="79"/>
      <c r="H55" s="80"/>
      <c r="J55" s="22"/>
      <c r="K55" s="22"/>
    </row>
    <row r="56" spans="1:256" x14ac:dyDescent="0.2">
      <c r="A56" s="82"/>
      <c r="B56" s="35" t="s">
        <v>21</v>
      </c>
      <c r="C56" s="55"/>
      <c r="D56" s="27"/>
      <c r="E56" s="24" t="str">
        <f t="shared" si="3"/>
        <v/>
      </c>
      <c r="F56" s="24" t="str">
        <f t="shared" si="2"/>
        <v/>
      </c>
      <c r="G56" s="77"/>
      <c r="H56" s="78"/>
      <c r="J56" s="22"/>
      <c r="K56" s="22"/>
    </row>
    <row r="57" spans="1:256" ht="13.5" thickBot="1" x14ac:dyDescent="0.25">
      <c r="A57" s="83"/>
      <c r="B57" s="36"/>
      <c r="C57" s="62"/>
      <c r="D57" s="25"/>
      <c r="E57" s="25" t="str">
        <f t="shared" si="3"/>
        <v/>
      </c>
      <c r="F57" s="25" t="str">
        <f t="shared" si="2"/>
        <v/>
      </c>
      <c r="G57" s="84"/>
      <c r="H57" s="85"/>
      <c r="J57" s="22"/>
      <c r="K57" s="22"/>
    </row>
    <row r="58" spans="1:256" ht="13.5" thickTop="1" x14ac:dyDescent="0.2"/>
    <row r="59" spans="1:256" x14ac:dyDescent="0.2">
      <c r="A59" s="68" t="s">
        <v>17</v>
      </c>
      <c r="B59" s="68"/>
      <c r="C59" s="68"/>
      <c r="D59" s="70" t="str">
        <f>IF(D7&gt;0,COUNTIF(F6:F57,"y"),"")</f>
        <v/>
      </c>
      <c r="F59" s="28"/>
      <c r="G59" s="29" t="s">
        <v>8</v>
      </c>
      <c r="H59" s="16" t="str">
        <f>IF(D7&gt;0,IF(D61&lt;D60,D61/H3,D60/H3),"")</f>
        <v/>
      </c>
      <c r="I59" s="75"/>
      <c r="J59" s="75"/>
      <c r="K59" s="75"/>
      <c r="L59" s="75"/>
      <c r="M59" s="17"/>
      <c r="N59" s="28"/>
      <c r="O59" s="28"/>
      <c r="P59" s="28"/>
      <c r="Q59" s="75"/>
      <c r="R59" s="75"/>
      <c r="S59" s="75"/>
      <c r="T59" s="75"/>
      <c r="U59" s="17"/>
      <c r="V59" s="28"/>
      <c r="W59" s="28"/>
      <c r="X59" s="28"/>
      <c r="Y59" s="75"/>
      <c r="Z59" s="75"/>
      <c r="AA59" s="75"/>
      <c r="AB59" s="75"/>
      <c r="AC59" s="17"/>
      <c r="AD59" s="28"/>
      <c r="AE59" s="28"/>
      <c r="AF59" s="28"/>
      <c r="AG59" s="75"/>
      <c r="AH59" s="75"/>
      <c r="AI59" s="75"/>
      <c r="AJ59" s="75"/>
      <c r="AK59" s="17"/>
      <c r="AL59" s="28"/>
      <c r="AM59" s="28"/>
      <c r="AN59" s="28"/>
      <c r="AO59" s="75"/>
      <c r="AP59" s="75"/>
      <c r="AQ59" s="75"/>
      <c r="AR59" s="75"/>
      <c r="AS59" s="17"/>
      <c r="AT59" s="28"/>
      <c r="AU59" s="28"/>
      <c r="AV59" s="28"/>
      <c r="AW59" s="75"/>
      <c r="AX59" s="75"/>
      <c r="AY59" s="75"/>
      <c r="AZ59" s="75"/>
      <c r="BA59" s="17"/>
      <c r="BB59" s="28"/>
      <c r="BC59" s="28"/>
      <c r="BD59" s="28"/>
      <c r="BE59" s="75"/>
      <c r="BF59" s="75"/>
      <c r="BG59" s="75"/>
      <c r="BH59" s="75"/>
      <c r="BI59" s="17"/>
      <c r="BJ59" s="28"/>
      <c r="BK59" s="28"/>
      <c r="BL59" s="28"/>
      <c r="BM59" s="75"/>
      <c r="BN59" s="75"/>
      <c r="BO59" s="75"/>
      <c r="BP59" s="75"/>
      <c r="BQ59" s="17"/>
      <c r="BR59" s="28"/>
      <c r="BS59" s="28"/>
      <c r="BT59" s="28"/>
      <c r="BU59" s="75"/>
      <c r="BV59" s="75"/>
      <c r="BW59" s="75"/>
      <c r="BX59" s="75"/>
      <c r="BY59" s="17"/>
      <c r="BZ59" s="28"/>
      <c r="CA59" s="28"/>
      <c r="CB59" s="28"/>
      <c r="CC59" s="75"/>
      <c r="CD59" s="75"/>
      <c r="CE59" s="75"/>
      <c r="CF59" s="75"/>
      <c r="CG59" s="17"/>
      <c r="CH59" s="28"/>
      <c r="CI59" s="28"/>
      <c r="CJ59" s="28"/>
      <c r="CK59" s="75"/>
      <c r="CL59" s="75"/>
      <c r="CM59" s="75"/>
      <c r="CN59" s="75"/>
      <c r="CO59" s="17"/>
      <c r="CP59" s="28"/>
      <c r="CQ59" s="28"/>
      <c r="CR59" s="28"/>
      <c r="CS59" s="75"/>
      <c r="CT59" s="75"/>
      <c r="CU59" s="75"/>
      <c r="CV59" s="75"/>
      <c r="CW59" s="17"/>
      <c r="CX59" s="28"/>
      <c r="CY59" s="28"/>
      <c r="CZ59" s="28"/>
      <c r="DA59" s="75"/>
      <c r="DB59" s="75"/>
      <c r="DC59" s="75"/>
      <c r="DD59" s="75"/>
      <c r="DE59" s="17"/>
      <c r="DF59" s="28"/>
      <c r="DG59" s="28"/>
      <c r="DH59" s="28"/>
      <c r="DI59" s="75"/>
      <c r="DJ59" s="75"/>
      <c r="DK59" s="75"/>
      <c r="DL59" s="75"/>
      <c r="DM59" s="17"/>
      <c r="DN59" s="28"/>
      <c r="DO59" s="28"/>
      <c r="DP59" s="28"/>
      <c r="DQ59" s="75"/>
      <c r="DR59" s="75"/>
      <c r="DS59" s="75"/>
      <c r="DT59" s="75"/>
      <c r="DU59" s="17"/>
      <c r="DV59" s="28"/>
      <c r="DW59" s="28"/>
      <c r="DX59" s="28"/>
      <c r="DY59" s="75"/>
      <c r="DZ59" s="75"/>
      <c r="EA59" s="75"/>
      <c r="EB59" s="75"/>
      <c r="EC59" s="17"/>
      <c r="ED59" s="28"/>
      <c r="EE59" s="28"/>
      <c r="EF59" s="28"/>
      <c r="EG59" s="75"/>
      <c r="EH59" s="75"/>
      <c r="EI59" s="75"/>
      <c r="EJ59" s="75"/>
      <c r="EK59" s="17"/>
      <c r="EL59" s="28"/>
      <c r="EM59" s="28"/>
      <c r="EN59" s="28"/>
      <c r="EO59" s="75"/>
      <c r="EP59" s="75"/>
      <c r="EQ59" s="75"/>
      <c r="ER59" s="75"/>
      <c r="ES59" s="17"/>
      <c r="ET59" s="28"/>
      <c r="EU59" s="28"/>
      <c r="EV59" s="28"/>
      <c r="EW59" s="75"/>
      <c r="EX59" s="75"/>
      <c r="EY59" s="75"/>
      <c r="EZ59" s="75"/>
      <c r="FA59" s="17"/>
      <c r="FB59" s="28"/>
      <c r="FC59" s="28"/>
      <c r="FD59" s="28"/>
      <c r="FE59" s="75"/>
      <c r="FF59" s="75"/>
      <c r="FG59" s="75"/>
      <c r="FH59" s="75"/>
      <c r="FI59" s="17"/>
      <c r="FJ59" s="28"/>
      <c r="FK59" s="28"/>
      <c r="FL59" s="28"/>
      <c r="FM59" s="75"/>
      <c r="FN59" s="75"/>
      <c r="FO59" s="75"/>
      <c r="FP59" s="75"/>
      <c r="FQ59" s="17"/>
      <c r="FR59" s="28"/>
      <c r="FS59" s="28"/>
      <c r="FT59" s="28"/>
      <c r="FU59" s="75"/>
      <c r="FV59" s="75"/>
      <c r="FW59" s="75"/>
      <c r="FX59" s="75"/>
      <c r="FY59" s="17"/>
      <c r="FZ59" s="28"/>
      <c r="GA59" s="28"/>
      <c r="GB59" s="28"/>
      <c r="GC59" s="75"/>
      <c r="GD59" s="75"/>
      <c r="GE59" s="75"/>
      <c r="GF59" s="75"/>
      <c r="GG59" s="17"/>
      <c r="GH59" s="28"/>
      <c r="GI59" s="28"/>
      <c r="GJ59" s="28"/>
      <c r="GK59" s="75"/>
      <c r="GL59" s="75"/>
      <c r="GM59" s="75"/>
      <c r="GN59" s="75"/>
      <c r="GO59" s="17"/>
      <c r="GP59" s="28"/>
      <c r="GQ59" s="28"/>
      <c r="GR59" s="28"/>
      <c r="GS59" s="75"/>
      <c r="GT59" s="75"/>
      <c r="GU59" s="75"/>
      <c r="GV59" s="75"/>
      <c r="GW59" s="17" t="e">
        <f>IF(#REF!&gt;0,SUM(#REF!)/HE59,"")</f>
        <v>#REF!</v>
      </c>
      <c r="GX59" s="28"/>
      <c r="GY59" s="28"/>
      <c r="GZ59" s="28"/>
      <c r="HA59" s="75" t="s">
        <v>9</v>
      </c>
      <c r="HB59" s="75"/>
      <c r="HC59" s="75"/>
      <c r="HD59" s="75"/>
      <c r="HE59" s="17" t="e">
        <f>IF(#REF!&gt;0,SUM(#REF!)/HM59,"")</f>
        <v>#REF!</v>
      </c>
      <c r="HF59" s="28"/>
      <c r="HG59" s="28"/>
      <c r="HH59" s="28"/>
      <c r="HI59" s="75" t="s">
        <v>9</v>
      </c>
      <c r="HJ59" s="75"/>
      <c r="HK59" s="75"/>
      <c r="HL59" s="75"/>
      <c r="HM59" s="17" t="e">
        <f>IF(#REF!&gt;0,SUM(#REF!)/HU59,"")</f>
        <v>#REF!</v>
      </c>
      <c r="HN59" s="28"/>
      <c r="HO59" s="28"/>
      <c r="HP59" s="28"/>
      <c r="HQ59" s="75" t="s">
        <v>9</v>
      </c>
      <c r="HR59" s="75"/>
      <c r="HS59" s="75"/>
      <c r="HT59" s="75"/>
      <c r="HU59" s="17" t="e">
        <f>IF(#REF!&gt;0,SUM(#REF!)/IC59,"")</f>
        <v>#REF!</v>
      </c>
      <c r="HV59" s="28"/>
      <c r="HW59" s="28"/>
      <c r="HX59" s="28"/>
      <c r="HY59" s="75" t="s">
        <v>9</v>
      </c>
      <c r="HZ59" s="75"/>
      <c r="IA59" s="75"/>
      <c r="IB59" s="75"/>
      <c r="IC59" s="17" t="e">
        <f>IF(#REF!&gt;0,SUM(#REF!)/IK59,"")</f>
        <v>#REF!</v>
      </c>
      <c r="ID59" s="28"/>
      <c r="IE59" s="28"/>
      <c r="IF59" s="28"/>
      <c r="IG59" s="75" t="s">
        <v>9</v>
      </c>
      <c r="IH59" s="75"/>
      <c r="II59" s="75"/>
      <c r="IJ59" s="75"/>
      <c r="IK59" s="17" t="e">
        <f>IF(#REF!&gt;0,SUM(#REF!)/IS59,"")</f>
        <v>#REF!</v>
      </c>
      <c r="IL59" s="28"/>
      <c r="IM59" s="28"/>
      <c r="IN59" s="28"/>
      <c r="IO59" s="75" t="s">
        <v>9</v>
      </c>
      <c r="IP59" s="75"/>
      <c r="IQ59" s="75"/>
      <c r="IR59" s="75"/>
      <c r="IS59" s="17" t="e">
        <f>IF(#REF!&gt;0,SUM(#REF!)/#REF!,"")</f>
        <v>#REF!</v>
      </c>
      <c r="IT59" s="28"/>
      <c r="IU59" s="28"/>
      <c r="IV59" s="28"/>
    </row>
    <row r="60" spans="1:256" x14ac:dyDescent="0.2">
      <c r="A60" s="69" t="s">
        <v>18</v>
      </c>
      <c r="B60" s="69"/>
      <c r="C60" s="69"/>
      <c r="D60" s="71" t="str">
        <f>IF(D7&gt;0,SUM(E7:E57)/D59,"")</f>
        <v/>
      </c>
      <c r="G60" s="9" t="s">
        <v>19</v>
      </c>
      <c r="H60" s="8"/>
      <c r="I60" s="76"/>
      <c r="J60" s="76"/>
      <c r="K60" s="76"/>
      <c r="L60" s="76"/>
      <c r="M60" s="17"/>
      <c r="N60" s="29"/>
      <c r="O60" s="16"/>
      <c r="Q60" s="76"/>
      <c r="R60" s="76"/>
      <c r="S60" s="76"/>
      <c r="T60" s="76"/>
      <c r="U60" s="17"/>
      <c r="V60" s="29"/>
      <c r="W60" s="16"/>
      <c r="Y60" s="76"/>
      <c r="Z60" s="76"/>
      <c r="AA60" s="76"/>
      <c r="AB60" s="76"/>
      <c r="AC60" s="17"/>
      <c r="AD60" s="29"/>
      <c r="AE60" s="16"/>
      <c r="AG60" s="76"/>
      <c r="AH60" s="76"/>
      <c r="AI60" s="76"/>
      <c r="AJ60" s="76"/>
      <c r="AK60" s="17"/>
      <c r="AL60" s="29"/>
      <c r="AM60" s="16"/>
      <c r="AO60" s="76"/>
      <c r="AP60" s="76"/>
      <c r="AQ60" s="76"/>
      <c r="AR60" s="76"/>
      <c r="AS60" s="17"/>
      <c r="AT60" s="29"/>
      <c r="AU60" s="16"/>
      <c r="AW60" s="76"/>
      <c r="AX60" s="76"/>
      <c r="AY60" s="76"/>
      <c r="AZ60" s="76"/>
      <c r="BA60" s="17"/>
      <c r="BB60" s="29"/>
      <c r="BC60" s="16"/>
      <c r="BE60" s="76"/>
      <c r="BF60" s="76"/>
      <c r="BG60" s="76"/>
      <c r="BH60" s="76"/>
      <c r="BI60" s="17"/>
      <c r="BJ60" s="29"/>
      <c r="BK60" s="16"/>
      <c r="BM60" s="76"/>
      <c r="BN60" s="76"/>
      <c r="BO60" s="76"/>
      <c r="BP60" s="76"/>
      <c r="BQ60" s="17"/>
      <c r="BR60" s="29"/>
      <c r="BS60" s="16"/>
      <c r="BU60" s="76"/>
      <c r="BV60" s="76"/>
      <c r="BW60" s="76"/>
      <c r="BX60" s="76"/>
      <c r="BY60" s="17"/>
      <c r="BZ60" s="29"/>
      <c r="CA60" s="16"/>
      <c r="CC60" s="76"/>
      <c r="CD60" s="76"/>
      <c r="CE60" s="76"/>
      <c r="CF60" s="76"/>
      <c r="CG60" s="17"/>
      <c r="CH60" s="29"/>
      <c r="CI60" s="16"/>
      <c r="CK60" s="76"/>
      <c r="CL60" s="76"/>
      <c r="CM60" s="76"/>
      <c r="CN60" s="76"/>
      <c r="CO60" s="17"/>
      <c r="CP60" s="29"/>
      <c r="CQ60" s="16"/>
      <c r="CS60" s="76"/>
      <c r="CT60" s="76"/>
      <c r="CU60" s="76"/>
      <c r="CV60" s="76"/>
      <c r="CW60" s="17"/>
      <c r="CX60" s="29"/>
      <c r="CY60" s="16"/>
      <c r="DA60" s="76"/>
      <c r="DB60" s="76"/>
      <c r="DC60" s="76"/>
      <c r="DD60" s="76"/>
      <c r="DE60" s="17"/>
      <c r="DF60" s="29"/>
      <c r="DG60" s="16"/>
      <c r="DI60" s="76"/>
      <c r="DJ60" s="76"/>
      <c r="DK60" s="76"/>
      <c r="DL60" s="76"/>
      <c r="DM60" s="17"/>
      <c r="DN60" s="29"/>
      <c r="DO60" s="16"/>
      <c r="DQ60" s="76"/>
      <c r="DR60" s="76"/>
      <c r="DS60" s="76"/>
      <c r="DT60" s="76"/>
      <c r="DU60" s="17"/>
      <c r="DV60" s="29"/>
      <c r="DW60" s="16"/>
      <c r="DY60" s="76"/>
      <c r="DZ60" s="76"/>
      <c r="EA60" s="76"/>
      <c r="EB60" s="76"/>
      <c r="EC60" s="17"/>
      <c r="ED60" s="29"/>
      <c r="EE60" s="16"/>
      <c r="EG60" s="76"/>
      <c r="EH60" s="76"/>
      <c r="EI60" s="76"/>
      <c r="EJ60" s="76"/>
      <c r="EK60" s="17"/>
      <c r="EL60" s="29"/>
      <c r="EM60" s="16"/>
      <c r="EO60" s="76"/>
      <c r="EP60" s="76"/>
      <c r="EQ60" s="76"/>
      <c r="ER60" s="76"/>
      <c r="ES60" s="17"/>
      <c r="ET60" s="29"/>
      <c r="EU60" s="16"/>
      <c r="EW60" s="76"/>
      <c r="EX60" s="76"/>
      <c r="EY60" s="76"/>
      <c r="EZ60" s="76"/>
      <c r="FA60" s="17"/>
      <c r="FB60" s="29"/>
      <c r="FC60" s="16"/>
      <c r="FE60" s="76"/>
      <c r="FF60" s="76"/>
      <c r="FG60" s="76"/>
      <c r="FH60" s="76"/>
      <c r="FI60" s="17"/>
      <c r="FJ60" s="29"/>
      <c r="FK60" s="16"/>
      <c r="FM60" s="76"/>
      <c r="FN60" s="76"/>
      <c r="FO60" s="76"/>
      <c r="FP60" s="76"/>
      <c r="FQ60" s="17"/>
      <c r="FR60" s="29"/>
      <c r="FS60" s="16"/>
      <c r="FU60" s="76"/>
      <c r="FV60" s="76"/>
      <c r="FW60" s="76"/>
      <c r="FX60" s="76"/>
      <c r="FY60" s="17"/>
      <c r="FZ60" s="29"/>
      <c r="GA60" s="16"/>
      <c r="GC60" s="76"/>
      <c r="GD60" s="76"/>
      <c r="GE60" s="76"/>
      <c r="GF60" s="76"/>
      <c r="GG60" s="17"/>
      <c r="GH60" s="29"/>
      <c r="GI60" s="16"/>
      <c r="GK60" s="76"/>
      <c r="GL60" s="76"/>
      <c r="GM60" s="76"/>
      <c r="GN60" s="76"/>
      <c r="GO60" s="17"/>
      <c r="GP60" s="29"/>
      <c r="GQ60" s="16"/>
      <c r="GS60" s="76"/>
      <c r="GT60" s="76"/>
      <c r="GU60" s="76"/>
      <c r="GV60" s="76"/>
      <c r="GW60" s="17" t="e">
        <f>SUM(HD59/HE59)</f>
        <v>#REF!</v>
      </c>
      <c r="GX60" s="29" t="s">
        <v>8</v>
      </c>
      <c r="GY60" s="16" t="e">
        <f>IF(#REF!&gt;0,IF(GW61&lt;GW60,GW61/#REF!,GW60/#REF!),"")</f>
        <v>#REF!</v>
      </c>
      <c r="HA60" s="76" t="s">
        <v>10</v>
      </c>
      <c r="HB60" s="76"/>
      <c r="HC60" s="76"/>
      <c r="HD60" s="76"/>
      <c r="HE60" s="17" t="e">
        <f>SUM(HL59/HM59)</f>
        <v>#REF!</v>
      </c>
      <c r="HF60" s="29" t="s">
        <v>8</v>
      </c>
      <c r="HG60" s="16" t="e">
        <f>IF(#REF!&gt;0,IF(HE61&lt;HE60,HE61/#REF!,HE60/#REF!),"")</f>
        <v>#REF!</v>
      </c>
      <c r="HI60" s="76" t="s">
        <v>10</v>
      </c>
      <c r="HJ60" s="76"/>
      <c r="HK60" s="76"/>
      <c r="HL60" s="76"/>
      <c r="HM60" s="17" t="e">
        <f>SUM(HT59/HU59)</f>
        <v>#REF!</v>
      </c>
      <c r="HN60" s="29" t="s">
        <v>8</v>
      </c>
      <c r="HO60" s="16" t="e">
        <f>IF(#REF!&gt;0,IF(HM61&lt;HM60,HM61/#REF!,HM60/#REF!),"")</f>
        <v>#REF!</v>
      </c>
      <c r="HQ60" s="76" t="s">
        <v>10</v>
      </c>
      <c r="HR60" s="76"/>
      <c r="HS60" s="76"/>
      <c r="HT60" s="76"/>
      <c r="HU60" s="17" t="e">
        <f>SUM(IB59/IC59)</f>
        <v>#REF!</v>
      </c>
      <c r="HV60" s="29" t="s">
        <v>8</v>
      </c>
      <c r="HW60" s="16" t="e">
        <f>IF(#REF!&gt;0,IF(HU61&lt;HU60,HU61/#REF!,HU60/#REF!),"")</f>
        <v>#REF!</v>
      </c>
      <c r="HY60" s="76" t="s">
        <v>10</v>
      </c>
      <c r="HZ60" s="76"/>
      <c r="IA60" s="76"/>
      <c r="IB60" s="76"/>
      <c r="IC60" s="17" t="e">
        <f>SUM(IJ59/IK59)</f>
        <v>#REF!</v>
      </c>
      <c r="ID60" s="29" t="s">
        <v>8</v>
      </c>
      <c r="IE60" s="16" t="e">
        <f>IF(#REF!&gt;0,IF(IC61&lt;IC60,IC61/#REF!,IC60/#REF!),"")</f>
        <v>#REF!</v>
      </c>
      <c r="IG60" s="76" t="s">
        <v>10</v>
      </c>
      <c r="IH60" s="76"/>
      <c r="II60" s="76"/>
      <c r="IJ60" s="76"/>
      <c r="IK60" s="17" t="e">
        <f>SUM(IR59/IS59)</f>
        <v>#REF!</v>
      </c>
      <c r="IL60" s="29" t="s">
        <v>8</v>
      </c>
      <c r="IM60" s="16" t="e">
        <f>IF(#REF!&gt;0,IF(IK61&lt;IK60,IK61/#REF!,IK60/#REF!),"")</f>
        <v>#REF!</v>
      </c>
      <c r="IO60" s="76" t="s">
        <v>10</v>
      </c>
      <c r="IP60" s="76"/>
      <c r="IQ60" s="76"/>
      <c r="IR60" s="76"/>
      <c r="IS60" s="17" t="e">
        <f>SUM(#REF!/#REF!)</f>
        <v>#REF!</v>
      </c>
      <c r="IT60" s="29" t="s">
        <v>8</v>
      </c>
      <c r="IU60" s="16" t="e">
        <f>IF(#REF!&gt;0,IF(IS61&lt;IS60,IS61/#REF!,IS60/#REF!),"")</f>
        <v>#REF!</v>
      </c>
    </row>
    <row r="61" spans="1:256" s="31" customFormat="1" x14ac:dyDescent="0.2">
      <c r="A61" s="67" t="s">
        <v>11</v>
      </c>
      <c r="B61" s="67"/>
      <c r="C61" s="67"/>
      <c r="D61" s="71" t="str">
        <f>IF(D7&gt;0,SUM(H3*1.05),"")</f>
        <v/>
      </c>
      <c r="F61" s="17"/>
      <c r="G61" s="72" t="s">
        <v>20</v>
      </c>
      <c r="H61" s="17" t="str">
        <f>IF(D7&gt;0,SUM(H59/1-1)*H60,"")</f>
        <v/>
      </c>
      <c r="I61" s="74"/>
      <c r="J61" s="74"/>
      <c r="K61" s="74"/>
      <c r="L61" s="74"/>
      <c r="M61" s="17"/>
      <c r="N61" s="17"/>
      <c r="O61" s="30"/>
      <c r="P61" s="28"/>
      <c r="Q61" s="74"/>
      <c r="R61" s="74"/>
      <c r="S61" s="74"/>
      <c r="T61" s="74"/>
      <c r="U61" s="17"/>
      <c r="V61" s="17"/>
      <c r="W61" s="30"/>
      <c r="X61" s="28"/>
      <c r="Y61" s="74"/>
      <c r="Z61" s="74"/>
      <c r="AA61" s="74"/>
      <c r="AB61" s="74"/>
      <c r="AC61" s="17"/>
      <c r="AD61" s="17"/>
      <c r="AE61" s="30"/>
      <c r="AF61" s="28"/>
      <c r="AG61" s="74"/>
      <c r="AH61" s="74"/>
      <c r="AI61" s="74"/>
      <c r="AJ61" s="74"/>
      <c r="AK61" s="17"/>
      <c r="AL61" s="17"/>
      <c r="AM61" s="30"/>
      <c r="AN61" s="28"/>
      <c r="AO61" s="74"/>
      <c r="AP61" s="74"/>
      <c r="AQ61" s="74"/>
      <c r="AR61" s="74"/>
      <c r="AS61" s="17"/>
      <c r="AT61" s="17"/>
      <c r="AU61" s="30"/>
      <c r="AV61" s="28"/>
      <c r="AW61" s="74"/>
      <c r="AX61" s="74"/>
      <c r="AY61" s="74"/>
      <c r="AZ61" s="74"/>
      <c r="BA61" s="17"/>
      <c r="BB61" s="17"/>
      <c r="BC61" s="30"/>
      <c r="BD61" s="28"/>
      <c r="BE61" s="74"/>
      <c r="BF61" s="74"/>
      <c r="BG61" s="74"/>
      <c r="BH61" s="74"/>
      <c r="BI61" s="17"/>
      <c r="BJ61" s="17"/>
      <c r="BK61" s="30"/>
      <c r="BL61" s="28"/>
      <c r="BM61" s="74"/>
      <c r="BN61" s="74"/>
      <c r="BO61" s="74"/>
      <c r="BP61" s="74"/>
      <c r="BQ61" s="17"/>
      <c r="BR61" s="17"/>
      <c r="BS61" s="30"/>
      <c r="BT61" s="28"/>
      <c r="BU61" s="74"/>
      <c r="BV61" s="74"/>
      <c r="BW61" s="74"/>
      <c r="BX61" s="74"/>
      <c r="BY61" s="17"/>
      <c r="BZ61" s="17"/>
      <c r="CA61" s="30"/>
      <c r="CB61" s="28"/>
      <c r="CC61" s="74"/>
      <c r="CD61" s="74"/>
      <c r="CE61" s="74"/>
      <c r="CF61" s="74"/>
      <c r="CG61" s="17"/>
      <c r="CH61" s="17"/>
      <c r="CI61" s="30"/>
      <c r="CJ61" s="28"/>
      <c r="CK61" s="74"/>
      <c r="CL61" s="74"/>
      <c r="CM61" s="74"/>
      <c r="CN61" s="74"/>
      <c r="CO61" s="17"/>
      <c r="CP61" s="17"/>
      <c r="CQ61" s="30"/>
      <c r="CR61" s="28"/>
      <c r="CS61" s="74"/>
      <c r="CT61" s="74"/>
      <c r="CU61" s="74"/>
      <c r="CV61" s="74"/>
      <c r="CW61" s="17"/>
      <c r="CX61" s="17"/>
      <c r="CY61" s="30"/>
      <c r="CZ61" s="28"/>
      <c r="DA61" s="74"/>
      <c r="DB61" s="74"/>
      <c r="DC61" s="74"/>
      <c r="DD61" s="74"/>
      <c r="DE61" s="17"/>
      <c r="DF61" s="17"/>
      <c r="DG61" s="30"/>
      <c r="DH61" s="28"/>
      <c r="DI61" s="74"/>
      <c r="DJ61" s="74"/>
      <c r="DK61" s="74"/>
      <c r="DL61" s="74"/>
      <c r="DM61" s="17"/>
      <c r="DN61" s="17"/>
      <c r="DO61" s="30"/>
      <c r="DP61" s="28"/>
      <c r="DQ61" s="74"/>
      <c r="DR61" s="74"/>
      <c r="DS61" s="74"/>
      <c r="DT61" s="74"/>
      <c r="DU61" s="17"/>
      <c r="DV61" s="17"/>
      <c r="DW61" s="30"/>
      <c r="DX61" s="28"/>
      <c r="DY61" s="74"/>
      <c r="DZ61" s="74"/>
      <c r="EA61" s="74"/>
      <c r="EB61" s="74"/>
      <c r="EC61" s="17"/>
      <c r="ED61" s="17"/>
      <c r="EE61" s="30"/>
      <c r="EF61" s="28"/>
      <c r="EG61" s="74"/>
      <c r="EH61" s="74"/>
      <c r="EI61" s="74"/>
      <c r="EJ61" s="74"/>
      <c r="EK61" s="17"/>
      <c r="EL61" s="17"/>
      <c r="EM61" s="30"/>
      <c r="EN61" s="28"/>
      <c r="EO61" s="74"/>
      <c r="EP61" s="74"/>
      <c r="EQ61" s="74"/>
      <c r="ER61" s="74"/>
      <c r="ES61" s="17"/>
      <c r="ET61" s="17"/>
      <c r="EU61" s="30"/>
      <c r="EV61" s="28"/>
      <c r="EW61" s="74"/>
      <c r="EX61" s="74"/>
      <c r="EY61" s="74"/>
      <c r="EZ61" s="74"/>
      <c r="FA61" s="17"/>
      <c r="FB61" s="17"/>
      <c r="FC61" s="30"/>
      <c r="FD61" s="28"/>
      <c r="FE61" s="74"/>
      <c r="FF61" s="74"/>
      <c r="FG61" s="74"/>
      <c r="FH61" s="74"/>
      <c r="FI61" s="17"/>
      <c r="FJ61" s="17"/>
      <c r="FK61" s="30"/>
      <c r="FL61" s="28"/>
      <c r="FM61" s="74"/>
      <c r="FN61" s="74"/>
      <c r="FO61" s="74"/>
      <c r="FP61" s="74"/>
      <c r="FQ61" s="17"/>
      <c r="FR61" s="17"/>
      <c r="FS61" s="30"/>
      <c r="FT61" s="28"/>
      <c r="FU61" s="74"/>
      <c r="FV61" s="74"/>
      <c r="FW61" s="74"/>
      <c r="FX61" s="74"/>
      <c r="FY61" s="17"/>
      <c r="FZ61" s="17"/>
      <c r="GA61" s="30"/>
      <c r="GB61" s="28"/>
      <c r="GC61" s="74"/>
      <c r="GD61" s="74"/>
      <c r="GE61" s="74"/>
      <c r="GF61" s="74"/>
      <c r="GG61" s="17"/>
      <c r="GH61" s="17"/>
      <c r="GI61" s="30"/>
      <c r="GJ61" s="28"/>
      <c r="GK61" s="74"/>
      <c r="GL61" s="74"/>
      <c r="GM61" s="74"/>
      <c r="GN61" s="74"/>
      <c r="GO61" s="17"/>
      <c r="GP61" s="17"/>
      <c r="GQ61" s="30"/>
      <c r="GR61" s="28"/>
      <c r="GS61" s="74"/>
      <c r="GT61" s="74"/>
      <c r="GU61" s="74"/>
      <c r="GV61" s="74"/>
      <c r="GW61" s="17" t="e">
        <f>IF(#REF!&gt;0,SUM(#REF!*1.05),"")</f>
        <v>#REF!</v>
      </c>
      <c r="GX61" s="17"/>
      <c r="GY61" s="30"/>
      <c r="GZ61" s="28"/>
      <c r="HA61" s="74" t="s">
        <v>11</v>
      </c>
      <c r="HB61" s="74"/>
      <c r="HC61" s="74"/>
      <c r="HD61" s="74"/>
      <c r="HE61" s="17" t="e">
        <f>IF(#REF!&gt;0,SUM(#REF!*1.05),"")</f>
        <v>#REF!</v>
      </c>
      <c r="HF61" s="17"/>
      <c r="HG61" s="30"/>
      <c r="HH61" s="28"/>
      <c r="HI61" s="74" t="s">
        <v>11</v>
      </c>
      <c r="HJ61" s="74"/>
      <c r="HK61" s="74"/>
      <c r="HL61" s="74"/>
      <c r="HM61" s="17" t="e">
        <f>IF(#REF!&gt;0,SUM(#REF!*1.05),"")</f>
        <v>#REF!</v>
      </c>
      <c r="HN61" s="17"/>
      <c r="HO61" s="30"/>
      <c r="HP61" s="28"/>
      <c r="HQ61" s="74" t="s">
        <v>11</v>
      </c>
      <c r="HR61" s="74"/>
      <c r="HS61" s="74"/>
      <c r="HT61" s="74"/>
      <c r="HU61" s="17" t="e">
        <f>IF(#REF!&gt;0,SUM(#REF!*1.05),"")</f>
        <v>#REF!</v>
      </c>
      <c r="HV61" s="17"/>
      <c r="HW61" s="30"/>
      <c r="HX61" s="28"/>
      <c r="HY61" s="74" t="s">
        <v>11</v>
      </c>
      <c r="HZ61" s="74"/>
      <c r="IA61" s="74"/>
      <c r="IB61" s="74"/>
      <c r="IC61" s="17" t="e">
        <f>IF(#REF!&gt;0,SUM(#REF!*1.05),"")</f>
        <v>#REF!</v>
      </c>
      <c r="ID61" s="17"/>
      <c r="IE61" s="30"/>
      <c r="IF61" s="28"/>
      <c r="IG61" s="74" t="s">
        <v>11</v>
      </c>
      <c r="IH61" s="74"/>
      <c r="II61" s="74"/>
      <c r="IJ61" s="74"/>
      <c r="IK61" s="17" t="e">
        <f>IF(#REF!&gt;0,SUM(#REF!*1.05),"")</f>
        <v>#REF!</v>
      </c>
      <c r="IL61" s="17"/>
      <c r="IM61" s="30"/>
      <c r="IN61" s="28"/>
      <c r="IO61" s="74" t="s">
        <v>11</v>
      </c>
      <c r="IP61" s="74"/>
      <c r="IQ61" s="74"/>
      <c r="IR61" s="74"/>
      <c r="IS61" s="17" t="e">
        <f>IF(#REF!&gt;0,SUM(#REF!*1.05),"")</f>
        <v>#REF!</v>
      </c>
      <c r="IT61" s="17"/>
      <c r="IU61" s="30"/>
      <c r="IV61" s="28"/>
    </row>
    <row r="64" spans="1:256" x14ac:dyDescent="0.2">
      <c r="E64" s="33"/>
    </row>
  </sheetData>
  <mergeCells count="165">
    <mergeCell ref="G5:H6"/>
    <mergeCell ref="A25:A27"/>
    <mergeCell ref="A19:A21"/>
    <mergeCell ref="G35:H35"/>
    <mergeCell ref="G25:H25"/>
    <mergeCell ref="C3:D3"/>
    <mergeCell ref="A5:A6"/>
    <mergeCell ref="B5:B6"/>
    <mergeCell ref="C5:C6"/>
    <mergeCell ref="A3:B3"/>
    <mergeCell ref="A10:A12"/>
    <mergeCell ref="A31:A33"/>
    <mergeCell ref="G30:H30"/>
    <mergeCell ref="G32:H32"/>
    <mergeCell ref="G21:H21"/>
    <mergeCell ref="G15:H15"/>
    <mergeCell ref="G18:H18"/>
    <mergeCell ref="G19:H19"/>
    <mergeCell ref="G20:H20"/>
    <mergeCell ref="G16:H16"/>
    <mergeCell ref="G17:H17"/>
    <mergeCell ref="A40:A42"/>
    <mergeCell ref="A34:A36"/>
    <mergeCell ref="A28:A30"/>
    <mergeCell ref="A22:A24"/>
    <mergeCell ref="G27:H27"/>
    <mergeCell ref="G37:H37"/>
    <mergeCell ref="G34:H34"/>
    <mergeCell ref="G42:H42"/>
    <mergeCell ref="G24:H24"/>
    <mergeCell ref="G28:H28"/>
    <mergeCell ref="G29:H29"/>
    <mergeCell ref="G33:H33"/>
    <mergeCell ref="G36:H36"/>
    <mergeCell ref="G26:H26"/>
    <mergeCell ref="G22:H22"/>
    <mergeCell ref="G23:H23"/>
    <mergeCell ref="A46:A48"/>
    <mergeCell ref="A49:A51"/>
    <mergeCell ref="G46:H46"/>
    <mergeCell ref="G47:H47"/>
    <mergeCell ref="G48:H48"/>
    <mergeCell ref="G49:H49"/>
    <mergeCell ref="G51:H51"/>
    <mergeCell ref="A1:B1"/>
    <mergeCell ref="G12:H12"/>
    <mergeCell ref="G13:H13"/>
    <mergeCell ref="G14:H14"/>
    <mergeCell ref="G10:H10"/>
    <mergeCell ref="G11:H11"/>
    <mergeCell ref="A13:A15"/>
    <mergeCell ref="A7:A9"/>
    <mergeCell ref="G7:H7"/>
    <mergeCell ref="G8:H8"/>
    <mergeCell ref="G9:H9"/>
    <mergeCell ref="A43:A45"/>
    <mergeCell ref="G39:H39"/>
    <mergeCell ref="G40:H40"/>
    <mergeCell ref="G45:H45"/>
    <mergeCell ref="A16:A18"/>
    <mergeCell ref="A37:A39"/>
    <mergeCell ref="A52:A54"/>
    <mergeCell ref="A55:A57"/>
    <mergeCell ref="G55:H55"/>
    <mergeCell ref="G56:H56"/>
    <mergeCell ref="G57:H57"/>
    <mergeCell ref="G53:H53"/>
    <mergeCell ref="G54:H54"/>
    <mergeCell ref="G52:H52"/>
    <mergeCell ref="G50:H50"/>
    <mergeCell ref="Y59:AB59"/>
    <mergeCell ref="AG59:AJ59"/>
    <mergeCell ref="AO59:AR59"/>
    <mergeCell ref="AW59:AZ59"/>
    <mergeCell ref="DQ59:DT59"/>
    <mergeCell ref="G44:H44"/>
    <mergeCell ref="G43:H43"/>
    <mergeCell ref="I59:L59"/>
    <mergeCell ref="Q59:T59"/>
    <mergeCell ref="HY59:IB59"/>
    <mergeCell ref="IG59:IJ59"/>
    <mergeCell ref="GC59:GF59"/>
    <mergeCell ref="GK59:GN59"/>
    <mergeCell ref="GS59:GV59"/>
    <mergeCell ref="HA59:HD59"/>
    <mergeCell ref="BE59:BH59"/>
    <mergeCell ref="BM59:BP59"/>
    <mergeCell ref="BU59:BX59"/>
    <mergeCell ref="CC59:CF59"/>
    <mergeCell ref="HI59:HL59"/>
    <mergeCell ref="HQ59:HT59"/>
    <mergeCell ref="EW59:EZ59"/>
    <mergeCell ref="FE59:FH59"/>
    <mergeCell ref="FM59:FP59"/>
    <mergeCell ref="FU59:FX59"/>
    <mergeCell ref="CC60:CF60"/>
    <mergeCell ref="CK60:CN60"/>
    <mergeCell ref="CS60:CV60"/>
    <mergeCell ref="DA60:DD60"/>
    <mergeCell ref="DY59:EB59"/>
    <mergeCell ref="EG59:EJ59"/>
    <mergeCell ref="EO59:ER59"/>
    <mergeCell ref="CK59:CN59"/>
    <mergeCell ref="CS59:CV59"/>
    <mergeCell ref="DA59:DD59"/>
    <mergeCell ref="DI59:DL59"/>
    <mergeCell ref="HA60:HD60"/>
    <mergeCell ref="FU60:FX60"/>
    <mergeCell ref="GC60:GF60"/>
    <mergeCell ref="GK60:GN60"/>
    <mergeCell ref="GS60:GV60"/>
    <mergeCell ref="IG60:IJ60"/>
    <mergeCell ref="IO60:IR60"/>
    <mergeCell ref="AW60:AZ60"/>
    <mergeCell ref="BE60:BH60"/>
    <mergeCell ref="BM60:BP60"/>
    <mergeCell ref="BU60:BX60"/>
    <mergeCell ref="DI61:DL61"/>
    <mergeCell ref="DQ61:DT61"/>
    <mergeCell ref="BM61:BP61"/>
    <mergeCell ref="BU61:BX61"/>
    <mergeCell ref="CC61:CF61"/>
    <mergeCell ref="CK61:CN61"/>
    <mergeCell ref="FE61:FH61"/>
    <mergeCell ref="IO59:IR59"/>
    <mergeCell ref="I60:L60"/>
    <mergeCell ref="Q60:T60"/>
    <mergeCell ref="Y60:AB60"/>
    <mergeCell ref="AG60:AJ60"/>
    <mergeCell ref="AO60:AR60"/>
    <mergeCell ref="EO60:ER60"/>
    <mergeCell ref="EW60:EZ60"/>
    <mergeCell ref="FE60:FH60"/>
    <mergeCell ref="FM60:FP60"/>
    <mergeCell ref="DI60:DL60"/>
    <mergeCell ref="DQ60:DT60"/>
    <mergeCell ref="DY60:EB60"/>
    <mergeCell ref="EG60:EJ60"/>
    <mergeCell ref="HI60:HL60"/>
    <mergeCell ref="HQ60:HT60"/>
    <mergeCell ref="HY60:IB60"/>
    <mergeCell ref="HA61:HD61"/>
    <mergeCell ref="IO61:IR61"/>
    <mergeCell ref="HI61:HL61"/>
    <mergeCell ref="HQ61:HT61"/>
    <mergeCell ref="HY61:IB61"/>
    <mergeCell ref="IG61:IJ61"/>
    <mergeCell ref="I61:L61"/>
    <mergeCell ref="Q61:T61"/>
    <mergeCell ref="Y61:AB61"/>
    <mergeCell ref="AG61:AJ61"/>
    <mergeCell ref="AO61:AR61"/>
    <mergeCell ref="AW61:AZ61"/>
    <mergeCell ref="BE61:BH61"/>
    <mergeCell ref="FM61:FP61"/>
    <mergeCell ref="FU61:FX61"/>
    <mergeCell ref="GC61:GF61"/>
    <mergeCell ref="DY61:EB61"/>
    <mergeCell ref="EG61:EJ61"/>
    <mergeCell ref="EO61:ER61"/>
    <mergeCell ref="EW61:EZ61"/>
    <mergeCell ref="GK61:GN61"/>
    <mergeCell ref="GS61:GV61"/>
    <mergeCell ref="CS61:CV61"/>
    <mergeCell ref="DA61:DD61"/>
  </mergeCells>
  <phoneticPr fontId="2" type="noConversion"/>
  <pageMargins left="0.75" right="0.75" top="0.78" bottom="0.43" header="0.33" footer="0.23"/>
  <pageSetup scale="89" orientation="portrait" r:id="rId1"/>
  <headerFooter alignWithMargins="0">
    <oddHeader xml:space="preserve">&amp;CCENTRAL FLORIDA EXPRESSWAY AUTHORITY
&amp;"Arial,Bold"&amp;12LIMEROCK COREOUT SHEET&amp;"Arial,Regular"&amp;10
</oddHeader>
    <oddFooter>&amp;C&amp;"Calibri,Regular"Page &amp;P of &amp;N&amp;R&amp;"Calibri,Regular"REV 04/2016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COREOUT</vt:lpstr>
      <vt:lpstr>COREOUT!Print_Area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</dc:creator>
  <cp:keywords/>
  <dc:description/>
  <cp:lastModifiedBy>Kelli Biandudi</cp:lastModifiedBy>
  <cp:lastPrinted>2016-02-10T18:31:05Z</cp:lastPrinted>
  <dcterms:created xsi:type="dcterms:W3CDTF">1996-08-22T13:54:45Z</dcterms:created>
  <dcterms:modified xsi:type="dcterms:W3CDTF">2018-08-13T18:52:05Z</dcterms:modified>
</cp:coreProperties>
</file>